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sin Abbas\Downloads\"/>
    </mc:Choice>
  </mc:AlternateContent>
  <xr:revisionPtr revIDLastSave="0" documentId="8_{4CB3F641-14BB-4D3D-BFEA-8478BBB335F2}" xr6:coauthVersionLast="47" xr6:coauthVersionMax="47" xr10:uidLastSave="{00000000-0000-0000-0000-000000000000}"/>
  <workbookProtection workbookAlgorithmName="SHA-512" workbookHashValue="G/nL3tB1dnRND9WO/XznJbsI83DeVsEP01JKB98iVhxRxQ8b8fkoRhjihesKgdU0CKJkpaURrU/TE9HTZX78yQ==" workbookSaltValue="u2CIji6uYTM8zBuM5kuruw==" workbookSpinCount="100000" lockStructure="1"/>
  <bookViews>
    <workbookView xWindow="33720" yWindow="-120" windowWidth="29040" windowHeight="15720" xr2:uid="{00000000-000D-0000-FFFF-FFFF00000000}"/>
  </bookViews>
  <sheets>
    <sheet name="Builders Benefits Worksheet" sheetId="3" r:id="rId1"/>
  </sheets>
  <definedNames>
    <definedName name="_xlnm.Print_Area" localSheetId="0">'Builders Benefits Worksheet'!$B$2:$J$74</definedName>
  </definedNames>
  <calcPr calcId="181029"/>
</workbook>
</file>

<file path=xl/calcChain.xml><?xml version="1.0" encoding="utf-8"?>
<calcChain xmlns="http://schemas.openxmlformats.org/spreadsheetml/2006/main">
  <c r="P21" i="3" l="1"/>
  <c r="P20" i="3"/>
  <c r="D70" i="3"/>
  <c r="D69" i="3"/>
  <c r="D68" i="3"/>
  <c r="J20" i="3" l="1"/>
  <c r="J19" i="3"/>
  <c r="E49" i="3"/>
  <c r="J49" i="3" s="1"/>
  <c r="E50" i="3"/>
  <c r="J50" i="3" s="1"/>
  <c r="E48" i="3"/>
  <c r="J48" i="3" s="1"/>
  <c r="J26" i="3"/>
  <c r="J25" i="3"/>
  <c r="J38" i="3"/>
  <c r="J37" i="3"/>
  <c r="J36" i="3"/>
  <c r="J11" i="3"/>
  <c r="J12" i="3" s="1"/>
  <c r="J60" i="3" s="1"/>
  <c r="J40" i="3" l="1"/>
  <c r="J62" i="3" s="1"/>
  <c r="J51" i="3"/>
  <c r="J53" i="3" s="1"/>
  <c r="J54" i="3" s="1"/>
  <c r="J21" i="3"/>
  <c r="J27" i="3"/>
  <c r="J63" i="3" l="1"/>
  <c r="J68" i="3"/>
  <c r="J70" i="3" s="1"/>
  <c r="J29" i="3"/>
  <c r="J61" i="3" s="1"/>
  <c r="J64" i="3" l="1"/>
  <c r="J69" i="3" l="1"/>
  <c r="J72" i="3" s="1"/>
</calcChain>
</file>

<file path=xl/sharedStrings.xml><?xml version="1.0" encoding="utf-8"?>
<sst xmlns="http://schemas.openxmlformats.org/spreadsheetml/2006/main" count="141" uniqueCount="91">
  <si>
    <t>Class A</t>
  </si>
  <si>
    <t>Class B</t>
  </si>
  <si>
    <t>Class C</t>
  </si>
  <si>
    <t>Calculating the Deposit</t>
  </si>
  <si>
    <t>x</t>
  </si>
  <si>
    <t># Employees</t>
  </si>
  <si>
    <t>Annual amount</t>
  </si>
  <si>
    <t xml:space="preserve"> / 12 =</t>
  </si>
  <si>
    <t xml:space="preserve">      Total HCSA per Month</t>
  </si>
  <si>
    <t>Monthly rate</t>
  </si>
  <si>
    <t>=</t>
  </si>
  <si>
    <t>Single</t>
  </si>
  <si>
    <t>Family</t>
  </si>
  <si>
    <t>Dental Care Premiums</t>
  </si>
  <si>
    <t>Total HCSA per Month x 15%</t>
  </si>
  <si>
    <t>Extended Health Care Premiums</t>
  </si>
  <si>
    <t>Monthly Premiums</t>
  </si>
  <si>
    <t xml:space="preserve">Other Optional Benefits Premiums  </t>
  </si>
  <si>
    <t>Accident Income Replacement + Accidental Death &amp; Dismemberment Premiums</t>
  </si>
  <si>
    <t>Administration Fee 15% of HCSA Contributions</t>
  </si>
  <si>
    <t>Monthly Contributions</t>
  </si>
  <si>
    <t>Premium Calculation Worksheet</t>
  </si>
  <si>
    <t>ProvID</t>
  </si>
  <si>
    <t>Province</t>
  </si>
  <si>
    <t>GST/HST</t>
  </si>
  <si>
    <t>PST</t>
  </si>
  <si>
    <t>Prem Tax</t>
  </si>
  <si>
    <t>AB</t>
  </si>
  <si>
    <t>Alberta</t>
  </si>
  <si>
    <t>BC</t>
  </si>
  <si>
    <t>British Columbia</t>
  </si>
  <si>
    <t>MB</t>
  </si>
  <si>
    <t>Manitoba</t>
  </si>
  <si>
    <t>NB</t>
  </si>
  <si>
    <t>New Brunswick</t>
  </si>
  <si>
    <t>NL</t>
  </si>
  <si>
    <t>Newfoundland</t>
  </si>
  <si>
    <t>NWT</t>
  </si>
  <si>
    <t>North West Territories</t>
  </si>
  <si>
    <t>NS</t>
  </si>
  <si>
    <t>Nova Scotia</t>
  </si>
  <si>
    <t>ON</t>
  </si>
  <si>
    <t>Ontario</t>
  </si>
  <si>
    <t>PE</t>
  </si>
  <si>
    <t>P.E.I.</t>
  </si>
  <si>
    <t>QC</t>
  </si>
  <si>
    <t>Quebec</t>
  </si>
  <si>
    <t>SK</t>
  </si>
  <si>
    <t>Saskatchewan</t>
  </si>
  <si>
    <t>YK</t>
  </si>
  <si>
    <t>Yukon Territory</t>
  </si>
  <si>
    <t>Name of Business:</t>
  </si>
  <si>
    <t>Choose Province:</t>
  </si>
  <si>
    <t>SECTION A: MANDATORY COVERAGE</t>
  </si>
  <si>
    <t>Minimum 3 people required</t>
  </si>
  <si>
    <t>Minimum 3 people required for each benefit</t>
  </si>
  <si>
    <t>The Builders Benefits Plan</t>
  </si>
  <si>
    <t>Total Extended Health Care Premiums</t>
  </si>
  <si>
    <t>Total Dental Care Premiums</t>
  </si>
  <si>
    <t>DEPOSIT &amp; TAXES</t>
  </si>
  <si>
    <t>No minimum requirement. Amount as determined by the plan sponsor.</t>
  </si>
  <si>
    <t>Monthly Rate</t>
  </si>
  <si>
    <t>SECTION B: OPTIONAL EXTENDED HEALTH CARE AND DENTAL CARE</t>
  </si>
  <si>
    <t>SECTION C: ADDITIONAL OPTIONAL COVERAGE</t>
  </si>
  <si>
    <t>A: Monthly Mandatory Benefits Premiums</t>
  </si>
  <si>
    <t>B: Monthly Extended Health Care and Dental Care Premiums</t>
  </si>
  <si>
    <t>C: Monthly Additional Optional Coverage Premiums</t>
  </si>
  <si>
    <t>SECTION D: HEALTH CARE SPENDING ACCOUNT (HCSA)</t>
  </si>
  <si>
    <t>D: Monthly Health Care Spending Account Contributions (Inc. Admin Fees):</t>
  </si>
  <si>
    <t>(Administration fee is added on top of your HCSA contributions)</t>
  </si>
  <si>
    <t>Total Monthly Contributions (excluding taxes)</t>
  </si>
  <si>
    <t>Calculating the Taxes</t>
  </si>
  <si>
    <t>Please ensure you have selected your Province at the top</t>
  </si>
  <si>
    <t>Premium Tax</t>
  </si>
  <si>
    <t>Provincial Insurance Tax</t>
  </si>
  <si>
    <t>HST</t>
  </si>
  <si>
    <t>Total Monthly Contributions Including Taxes</t>
  </si>
  <si>
    <t>Please make your deposit cheque payable to The Benefits Trust.</t>
  </si>
  <si>
    <t>Monthly Amount</t>
  </si>
  <si>
    <t>Single ($0.20 per hour)</t>
  </si>
  <si>
    <t>Stop Loss and OOC Rates - 2022</t>
  </si>
  <si>
    <t>Single ($0.40 per hour)</t>
  </si>
  <si>
    <t>Family ($0.90 per hour)</t>
  </si>
  <si>
    <t>Single ($0.27 per hour)</t>
  </si>
  <si>
    <t>Family ($0.73 per hour)</t>
  </si>
  <si>
    <t>Critical Illness ($0.15 per hour)</t>
  </si>
  <si>
    <t>Life Insurance ($0.08 per hour)</t>
  </si>
  <si>
    <t>Virtual Health &amp; EAP ($0.06 per hour)</t>
  </si>
  <si>
    <t>Notes</t>
  </si>
  <si>
    <t>All "cents per hour" calculations based on 2,000 hours of work per year.</t>
  </si>
  <si>
    <t>(Prices valid from January 1, 2025 until December 31,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</si>
</sst>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&quot;$&quot;#,##0.00"/>
    <numFmt numFmtId="168" formatCode="0.0%"/>
  </numFmts>
  <fonts count="24" x14ac:knownFonts="1">
    <font>
      <sz val="10"/>
      <name val="Arial"/>
    </font>
    <font>
      <sz val="10"/>
      <name val="Arial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sz val="8"/>
      <name val="Arial"/>
      <family val="2"/>
    </font>
    <font>
      <sz val="8"/>
      <name val="Tahoma"/>
      <family val="2"/>
    </font>
    <font>
      <b/>
      <sz val="18"/>
      <name val="Tahoma"/>
      <family val="2"/>
    </font>
    <font>
      <b/>
      <i/>
      <sz val="11"/>
      <name val="Tahoma"/>
      <family val="2"/>
    </font>
    <font>
      <b/>
      <sz val="11"/>
      <color theme="3"/>
      <name val="Tahoma"/>
      <family val="2"/>
    </font>
    <font>
      <sz val="12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Tahoma"/>
      <family val="2"/>
    </font>
    <font>
      <u/>
      <sz val="10"/>
      <name val="Tahoma"/>
      <family val="2"/>
    </font>
    <font>
      <b/>
      <sz val="10"/>
      <color theme="0"/>
      <name val="Tahoma"/>
      <family val="2"/>
    </font>
    <font>
      <i/>
      <sz val="10"/>
      <name val="Tahoma"/>
      <family val="2"/>
    </font>
    <font>
      <b/>
      <sz val="16"/>
      <name val="Tahoma"/>
      <family val="2"/>
    </font>
    <font>
      <i/>
      <sz val="8"/>
      <name val="Tahoma"/>
      <family val="2"/>
    </font>
    <font>
      <b/>
      <sz val="10"/>
      <color theme="3"/>
      <name val="Tahoma"/>
      <family val="2"/>
    </font>
    <font>
      <b/>
      <i/>
      <sz val="10"/>
      <name val="Tahoma"/>
      <family val="2"/>
    </font>
    <font>
      <i/>
      <sz val="10"/>
      <color theme="5"/>
      <name val="Tahoma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ck">
        <color indexed="53"/>
      </left>
      <right/>
      <top style="thick">
        <color indexed="53"/>
      </top>
      <bottom style="thick">
        <color indexed="53"/>
      </bottom>
      <diagonal/>
    </border>
    <border>
      <left/>
      <right/>
      <top style="thick">
        <color indexed="53"/>
      </top>
      <bottom style="thick">
        <color indexed="53"/>
      </bottom>
      <diagonal/>
    </border>
    <border>
      <left/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166" fontId="2" fillId="0" borderId="0" xfId="1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5" fontId="2" fillId="0" borderId="0" xfId="1" applyFont="1"/>
    <xf numFmtId="165" fontId="2" fillId="0" borderId="0" xfId="1" applyFont="1" applyAlignment="1">
      <alignment horizontal="center"/>
    </xf>
    <xf numFmtId="0" fontId="3" fillId="0" borderId="0" xfId="1" applyNumberFormat="1" applyFont="1" applyAlignment="1">
      <alignment horizontal="right"/>
    </xf>
    <xf numFmtId="165" fontId="3" fillId="0" borderId="0" xfId="1" applyFont="1" applyBorder="1" applyAlignment="1">
      <alignment horizontal="left"/>
    </xf>
    <xf numFmtId="0" fontId="6" fillId="0" borderId="0" xfId="0" applyFont="1"/>
    <xf numFmtId="166" fontId="7" fillId="0" borderId="0" xfId="1" applyNumberFormat="1" applyFont="1" applyAlignment="1" applyProtection="1">
      <alignment horizontal="center"/>
    </xf>
    <xf numFmtId="166" fontId="2" fillId="0" borderId="0" xfId="1" applyNumberFormat="1" applyFont="1" applyProtection="1"/>
    <xf numFmtId="0" fontId="3" fillId="0" borderId="0" xfId="0" applyFont="1"/>
    <xf numFmtId="165" fontId="2" fillId="0" borderId="0" xfId="1" applyFont="1" applyProtection="1"/>
    <xf numFmtId="165" fontId="2" fillId="0" borderId="0" xfId="1" applyFont="1" applyAlignment="1" applyProtection="1">
      <alignment horizontal="center"/>
    </xf>
    <xf numFmtId="0" fontId="3" fillId="0" borderId="0" xfId="1" applyNumberFormat="1" applyFont="1" applyAlignment="1" applyProtection="1">
      <alignment horizontal="right"/>
    </xf>
    <xf numFmtId="165" fontId="3" fillId="0" borderId="0" xfId="1" applyFont="1" applyAlignment="1" applyProtection="1">
      <alignment horizontal="left"/>
    </xf>
    <xf numFmtId="0" fontId="4" fillId="0" borderId="0" xfId="0" applyFont="1"/>
    <xf numFmtId="165" fontId="3" fillId="0" borderId="0" xfId="1" applyFont="1" applyBorder="1" applyAlignment="1" applyProtection="1">
      <alignment horizontal="left"/>
    </xf>
    <xf numFmtId="165" fontId="3" fillId="0" borderId="0" xfId="1" applyFont="1" applyAlignment="1" applyProtection="1">
      <alignment horizontal="center"/>
    </xf>
    <xf numFmtId="0" fontId="4" fillId="0" borderId="0" xfId="0" applyFont="1" applyAlignment="1">
      <alignment horizontal="left"/>
    </xf>
    <xf numFmtId="0" fontId="2" fillId="2" borderId="0" xfId="0" applyFont="1" applyFill="1"/>
    <xf numFmtId="166" fontId="2" fillId="2" borderId="0" xfId="1" applyNumberFormat="1" applyFont="1" applyFill="1" applyProtection="1"/>
    <xf numFmtId="165" fontId="2" fillId="2" borderId="0" xfId="1" applyFont="1" applyFill="1" applyProtection="1"/>
    <xf numFmtId="0" fontId="2" fillId="2" borderId="0" xfId="0" applyFont="1" applyFill="1" applyAlignment="1">
      <alignment horizontal="right"/>
    </xf>
    <xf numFmtId="0" fontId="8" fillId="0" borderId="0" xfId="0" applyFont="1"/>
    <xf numFmtId="0" fontId="10" fillId="0" borderId="0" xfId="0" applyFont="1"/>
    <xf numFmtId="0" fontId="11" fillId="3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1" fontId="4" fillId="0" borderId="8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6" fillId="0" borderId="0" xfId="0" applyFont="1"/>
    <xf numFmtId="0" fontId="2" fillId="0" borderId="0" xfId="1" applyNumberFormat="1" applyFont="1" applyAlignment="1" applyProtection="1">
      <alignment horizontal="right"/>
    </xf>
    <xf numFmtId="0" fontId="18" fillId="0" borderId="0" xfId="0" applyFont="1"/>
    <xf numFmtId="0" fontId="13" fillId="0" borderId="0" xfId="0" applyFont="1"/>
    <xf numFmtId="165" fontId="4" fillId="0" borderId="0" xfId="1" applyFont="1" applyProtection="1"/>
    <xf numFmtId="0" fontId="4" fillId="0" borderId="0" xfId="1" applyNumberFormat="1" applyFont="1" applyProtection="1"/>
    <xf numFmtId="165" fontId="4" fillId="0" borderId="0" xfId="1" applyFont="1" applyAlignment="1" applyProtection="1">
      <alignment horizontal="center"/>
    </xf>
    <xf numFmtId="165" fontId="4" fillId="0" borderId="0" xfId="1" applyFont="1" applyAlignment="1" applyProtection="1">
      <alignment horizontal="left"/>
    </xf>
    <xf numFmtId="0" fontId="4" fillId="0" borderId="0" xfId="1" applyNumberFormat="1" applyFont="1" applyAlignment="1" applyProtection="1">
      <alignment horizontal="right"/>
    </xf>
    <xf numFmtId="165" fontId="13" fillId="0" borderId="1" xfId="1" applyFont="1" applyBorder="1" applyAlignment="1" applyProtection="1">
      <alignment horizontal="left"/>
    </xf>
    <xf numFmtId="0" fontId="19" fillId="0" borderId="0" xfId="0" applyFont="1"/>
    <xf numFmtId="0" fontId="13" fillId="0" borderId="0" xfId="1" applyNumberFormat="1" applyFont="1" applyAlignment="1" applyProtection="1">
      <alignment horizontal="right"/>
    </xf>
    <xf numFmtId="165" fontId="13" fillId="0" borderId="0" xfId="1" applyFont="1" applyBorder="1" applyAlignment="1" applyProtection="1">
      <alignment horizontal="left"/>
    </xf>
    <xf numFmtId="165" fontId="13" fillId="0" borderId="0" xfId="1" applyFont="1" applyAlignment="1" applyProtection="1">
      <alignment horizontal="center"/>
    </xf>
    <xf numFmtId="0" fontId="4" fillId="0" borderId="0" xfId="1" applyNumberFormat="1" applyFont="1" applyAlignment="1" applyProtection="1">
      <alignment horizontal="left"/>
    </xf>
    <xf numFmtId="0" fontId="4" fillId="0" borderId="0" xfId="0" quotePrefix="1" applyFont="1"/>
    <xf numFmtId="165" fontId="4" fillId="0" borderId="0" xfId="1" quotePrefix="1" applyFont="1" applyAlignment="1" applyProtection="1">
      <alignment horizontal="center"/>
    </xf>
    <xf numFmtId="166" fontId="4" fillId="0" borderId="0" xfId="1" applyNumberFormat="1" applyFont="1" applyAlignment="1" applyProtection="1">
      <alignment horizontal="left"/>
    </xf>
    <xf numFmtId="165" fontId="13" fillId="0" borderId="0" xfId="1" applyFont="1" applyAlignment="1" applyProtection="1">
      <alignment horizontal="left"/>
    </xf>
    <xf numFmtId="166" fontId="4" fillId="0" borderId="0" xfId="1" applyNumberFormat="1" applyFont="1" applyProtection="1"/>
    <xf numFmtId="0" fontId="20" fillId="0" borderId="0" xfId="0" applyFont="1"/>
    <xf numFmtId="166" fontId="4" fillId="0" borderId="0" xfId="1" applyNumberFormat="1" applyFont="1" applyAlignment="1" applyProtection="1">
      <alignment horizontal="center"/>
    </xf>
    <xf numFmtId="167" fontId="13" fillId="0" borderId="2" xfId="0" applyNumberFormat="1" applyFont="1" applyBorder="1"/>
    <xf numFmtId="0" fontId="1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5" fontId="4" fillId="2" borderId="0" xfId="1" applyFont="1" applyFill="1" applyProtection="1"/>
    <xf numFmtId="165" fontId="4" fillId="2" borderId="0" xfId="1" quotePrefix="1" applyFont="1" applyFill="1" applyAlignment="1" applyProtection="1">
      <alignment horizontal="center"/>
    </xf>
    <xf numFmtId="0" fontId="4" fillId="2" borderId="0" xfId="0" applyFont="1" applyFill="1" applyAlignment="1">
      <alignment horizontal="right"/>
    </xf>
    <xf numFmtId="164" fontId="4" fillId="2" borderId="0" xfId="0" applyNumberFormat="1" applyFont="1" applyFill="1"/>
    <xf numFmtId="165" fontId="4" fillId="2" borderId="0" xfId="1" applyFont="1" applyFill="1" applyAlignment="1" applyProtection="1">
      <alignment horizontal="center"/>
    </xf>
    <xf numFmtId="164" fontId="13" fillId="2" borderId="0" xfId="0" applyNumberFormat="1" applyFont="1" applyFill="1"/>
    <xf numFmtId="165" fontId="13" fillId="2" borderId="0" xfId="1" applyFont="1" applyFill="1" applyAlignment="1" applyProtection="1">
      <alignment horizontal="center"/>
    </xf>
    <xf numFmtId="165" fontId="13" fillId="2" borderId="1" xfId="1" applyFont="1" applyFill="1" applyBorder="1" applyAlignment="1" applyProtection="1">
      <alignment horizontal="right"/>
    </xf>
    <xf numFmtId="165" fontId="4" fillId="2" borderId="0" xfId="1" applyFont="1" applyFill="1" applyAlignment="1" applyProtection="1">
      <alignment horizontal="left"/>
    </xf>
    <xf numFmtId="166" fontId="4" fillId="2" borderId="0" xfId="1" applyNumberFormat="1" applyFont="1" applyFill="1" applyProtection="1"/>
    <xf numFmtId="0" fontId="13" fillId="0" borderId="0" xfId="1" applyNumberFormat="1" applyFont="1" applyAlignment="1" applyProtection="1">
      <alignment horizontal="left"/>
    </xf>
    <xf numFmtId="166" fontId="16" fillId="0" borderId="0" xfId="1" applyNumberFormat="1" applyFont="1" applyProtection="1"/>
    <xf numFmtId="166" fontId="16" fillId="0" borderId="0" xfId="1" applyNumberFormat="1" applyFont="1"/>
    <xf numFmtId="167" fontId="4" fillId="0" borderId="0" xfId="0" applyNumberFormat="1" applyFont="1" applyAlignment="1">
      <alignment horizontal="right"/>
    </xf>
    <xf numFmtId="166" fontId="4" fillId="0" borderId="0" xfId="1" applyNumberFormat="1" applyFont="1" applyAlignment="1">
      <alignment horizontal="center"/>
    </xf>
    <xf numFmtId="166" fontId="13" fillId="0" borderId="0" xfId="1" applyNumberFormat="1" applyFont="1" applyAlignment="1">
      <alignment horizontal="right"/>
    </xf>
    <xf numFmtId="167" fontId="13" fillId="0" borderId="9" xfId="0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21" fillId="0" borderId="0" xfId="0" applyFont="1"/>
    <xf numFmtId="168" fontId="4" fillId="0" borderId="0" xfId="0" applyNumberFormat="1" applyFont="1"/>
    <xf numFmtId="0" fontId="20" fillId="0" borderId="0" xfId="0" applyFont="1" applyAlignment="1">
      <alignment horizontal="left"/>
    </xf>
    <xf numFmtId="2" fontId="4" fillId="0" borderId="0" xfId="0" applyNumberFormat="1" applyFont="1"/>
    <xf numFmtId="167" fontId="4" fillId="0" borderId="1" xfId="0" applyNumberFormat="1" applyFont="1" applyBorder="1"/>
    <xf numFmtId="167" fontId="4" fillId="0" borderId="0" xfId="0" applyNumberFormat="1" applyFont="1"/>
    <xf numFmtId="165" fontId="4" fillId="0" borderId="0" xfId="1" applyFont="1" applyBorder="1" applyAlignment="1" applyProtection="1">
      <alignment horizontal="left"/>
    </xf>
    <xf numFmtId="167" fontId="13" fillId="0" borderId="10" xfId="0" applyNumberFormat="1" applyFont="1" applyBorder="1"/>
    <xf numFmtId="43" fontId="4" fillId="0" borderId="8" xfId="2" applyFont="1" applyFill="1" applyBorder="1" applyAlignment="1" applyProtection="1">
      <alignment horizontal="center"/>
      <protection locked="0"/>
    </xf>
    <xf numFmtId="167" fontId="13" fillId="0" borderId="2" xfId="0" applyNumberFormat="1" applyFont="1" applyBorder="1" applyAlignment="1">
      <alignment horizontal="right"/>
    </xf>
    <xf numFmtId="0" fontId="9" fillId="2" borderId="0" xfId="0" applyFont="1" applyFill="1" applyAlignment="1">
      <alignment horizontal="center" textRotation="90"/>
    </xf>
    <xf numFmtId="0" fontId="9" fillId="2" borderId="0" xfId="0" applyFont="1" applyFill="1" applyAlignment="1">
      <alignment horizontal="center" textRotation="180"/>
    </xf>
    <xf numFmtId="0" fontId="17" fillId="0" borderId="0" xfId="0" applyFont="1" applyAlignment="1">
      <alignment horizontal="left"/>
    </xf>
    <xf numFmtId="4" fontId="2" fillId="0" borderId="5" xfId="1" applyNumberFormat="1" applyFont="1" applyFill="1" applyBorder="1" applyAlignment="1" applyProtection="1">
      <alignment horizontal="left"/>
      <protection locked="0"/>
    </xf>
    <xf numFmtId="4" fontId="2" fillId="0" borderId="6" xfId="1" applyNumberFormat="1" applyFont="1" applyFill="1" applyBorder="1" applyAlignment="1" applyProtection="1">
      <alignment horizontal="left"/>
      <protection locked="0"/>
    </xf>
    <xf numFmtId="4" fontId="2" fillId="0" borderId="7" xfId="1" applyNumberFormat="1" applyFont="1" applyFill="1" applyBorder="1" applyAlignment="1" applyProtection="1">
      <alignment horizontal="left"/>
      <protection locked="0"/>
    </xf>
    <xf numFmtId="0" fontId="15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5" fillId="6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605340</xdr:colOff>
      <xdr:row>0</xdr:row>
      <xdr:rowOff>125812</xdr:rowOff>
    </xdr:from>
    <xdr:to>
      <xdr:col>10</xdr:col>
      <xdr:colOff>68753</xdr:colOff>
      <xdr:row>3</xdr:row>
      <xdr:rowOff>25687</xdr:rowOff>
    </xdr:to>
    <xdr:pic>
      <xdr:nvPicPr>
        <xdr:cNvPr id="2" name="Picture 1" descr="Benefits Trust logo_CMYK">
          <a:extLst>
            <a:ext uri="{FF2B5EF4-FFF2-40B4-BE49-F238E27FC236}">
              <a16:creationId xmlns:a16="http://schemas.microsoft.com/office/drawing/2014/main" id="{90148099-BA01-4317-ADB3-49B0A32AA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378" y="125812"/>
          <a:ext cx="2338743" cy="577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7"/>
  <sheetViews>
    <sheetView showGridLines="0" tabSelected="1" topLeftCell="B1" zoomScale="115" zoomScaleNormal="115" workbookViewId="0">
      <selection activeCell="H11" sqref="H11"/>
    </sheetView>
  </sheetViews>
  <sheetFormatPr defaultColWidth="9.1796875" defaultRowHeight="14" x14ac:dyDescent="0.3"/>
  <cols>
    <col min="1" max="1" width="5.453125" style="1" hidden="1" customWidth="1"/>
    <col min="2" max="2" width="9.6328125" style="1" customWidth="1"/>
    <col min="3" max="3" width="13.7265625" style="1" customWidth="1"/>
    <col min="4" max="4" width="7.1796875" style="1" customWidth="1"/>
    <col min="5" max="5" width="11.7265625" style="1" customWidth="1"/>
    <col min="6" max="6" width="4.1796875" style="1" customWidth="1"/>
    <col min="7" max="7" width="4.81640625" style="1" customWidth="1"/>
    <col min="8" max="8" width="14" style="2" customWidth="1"/>
    <col min="9" max="9" width="7.26953125" style="2" customWidth="1"/>
    <col min="10" max="10" width="19.7265625" style="1" customWidth="1"/>
    <col min="11" max="11" width="4.26953125" style="1" customWidth="1"/>
    <col min="12" max="12" width="13" style="1" customWidth="1"/>
    <col min="13" max="14" width="9.1796875" style="1"/>
    <col min="15" max="15" width="9.1796875" style="17" hidden="1" customWidth="1"/>
    <col min="16" max="16" width="21.1796875" style="17" hidden="1" customWidth="1"/>
    <col min="17" max="19" width="9.1796875" style="17" hidden="1" customWidth="1"/>
    <col min="20" max="16384" width="9.1796875" style="1"/>
  </cols>
  <sheetData>
    <row r="1" spans="2:19" ht="14.25" customHeight="1" x14ac:dyDescent="0.4">
      <c r="E1" s="10"/>
      <c r="H1" s="11"/>
      <c r="I1" s="11"/>
      <c r="O1" s="26"/>
      <c r="P1" s="26"/>
      <c r="Q1" s="26"/>
      <c r="R1" s="26"/>
      <c r="S1" s="26"/>
    </row>
    <row r="2" spans="2:19" ht="24.4" customHeight="1" x14ac:dyDescent="0.4">
      <c r="B2" s="94" t="s">
        <v>56</v>
      </c>
      <c r="C2" s="94"/>
      <c r="D2" s="94"/>
      <c r="E2" s="94"/>
      <c r="F2" s="94"/>
      <c r="G2" s="94"/>
      <c r="H2" s="94"/>
      <c r="I2" s="11"/>
      <c r="O2" s="26"/>
      <c r="P2" s="26"/>
      <c r="Q2" s="26"/>
      <c r="R2" s="26"/>
      <c r="S2" s="26"/>
    </row>
    <row r="3" spans="2:19" ht="14.25" customHeight="1" x14ac:dyDescent="0.4">
      <c r="B3" s="25" t="s">
        <v>21</v>
      </c>
      <c r="E3" s="10"/>
      <c r="H3" s="11"/>
      <c r="I3" s="11"/>
      <c r="O3" s="27" t="s">
        <v>22</v>
      </c>
      <c r="P3" s="27" t="s">
        <v>23</v>
      </c>
      <c r="Q3" s="27" t="s">
        <v>24</v>
      </c>
      <c r="R3" s="27" t="s">
        <v>25</v>
      </c>
      <c r="S3" s="27" t="s">
        <v>26</v>
      </c>
    </row>
    <row r="4" spans="2:19" ht="14.25" customHeight="1" thickBot="1" x14ac:dyDescent="0.45">
      <c r="B4" s="25"/>
      <c r="E4" s="10"/>
      <c r="H4" s="11"/>
      <c r="I4" s="11"/>
      <c r="O4" s="28" t="s">
        <v>27</v>
      </c>
      <c r="P4" s="28" t="s">
        <v>28</v>
      </c>
      <c r="Q4" s="29">
        <v>0.05</v>
      </c>
      <c r="R4" s="29">
        <v>0</v>
      </c>
      <c r="S4" s="29">
        <v>0</v>
      </c>
    </row>
    <row r="5" spans="2:19" ht="14.25" customHeight="1" thickTop="1" thickBot="1" x14ac:dyDescent="0.35">
      <c r="B5" s="30" t="s">
        <v>51</v>
      </c>
      <c r="C5" s="17"/>
      <c r="D5" s="95"/>
      <c r="E5" s="96"/>
      <c r="F5" s="97"/>
      <c r="I5" s="31" t="s">
        <v>52</v>
      </c>
      <c r="J5" s="32" t="s">
        <v>41</v>
      </c>
      <c r="O5" s="28" t="s">
        <v>29</v>
      </c>
      <c r="P5" s="28" t="s">
        <v>30</v>
      </c>
      <c r="Q5" s="29">
        <v>0.05</v>
      </c>
      <c r="R5" s="29">
        <v>0</v>
      </c>
      <c r="S5" s="29">
        <v>0</v>
      </c>
    </row>
    <row r="6" spans="2:19" ht="14.25" customHeight="1" thickTop="1" x14ac:dyDescent="0.3">
      <c r="B6" s="33"/>
      <c r="C6" s="34"/>
      <c r="D6" s="34"/>
      <c r="E6" s="34"/>
      <c r="F6" s="35"/>
      <c r="G6" s="17"/>
      <c r="H6" s="17"/>
      <c r="I6" s="11"/>
      <c r="O6" s="28" t="s">
        <v>31</v>
      </c>
      <c r="P6" s="28" t="s">
        <v>32</v>
      </c>
      <c r="Q6" s="29">
        <v>0.05</v>
      </c>
      <c r="R6" s="29">
        <v>7.0000000000000007E-2</v>
      </c>
      <c r="S6" s="29">
        <v>0</v>
      </c>
    </row>
    <row r="7" spans="2:19" ht="19.5" customHeight="1" x14ac:dyDescent="0.3">
      <c r="B7" s="98" t="s">
        <v>53</v>
      </c>
      <c r="C7" s="98"/>
      <c r="D7" s="98"/>
      <c r="E7" s="98"/>
      <c r="F7" s="98"/>
      <c r="G7" s="98"/>
      <c r="H7" s="98"/>
      <c r="I7" s="98"/>
      <c r="J7" s="98"/>
      <c r="O7" s="28" t="s">
        <v>33</v>
      </c>
      <c r="P7" s="28" t="s">
        <v>34</v>
      </c>
      <c r="Q7" s="29">
        <v>0.05</v>
      </c>
      <c r="R7" s="29">
        <v>0</v>
      </c>
      <c r="S7" s="29">
        <v>0</v>
      </c>
    </row>
    <row r="8" spans="2:19" ht="14.5" customHeight="1" x14ac:dyDescent="0.4">
      <c r="B8" s="37" t="s">
        <v>54</v>
      </c>
      <c r="E8" s="10"/>
      <c r="H8" s="11"/>
      <c r="I8" s="11"/>
      <c r="O8" s="28" t="s">
        <v>35</v>
      </c>
      <c r="P8" s="28" t="s">
        <v>36</v>
      </c>
      <c r="Q8" s="29">
        <v>0.15</v>
      </c>
      <c r="R8" s="29">
        <v>0</v>
      </c>
      <c r="S8" s="29">
        <v>0.05</v>
      </c>
    </row>
    <row r="9" spans="2:19" ht="17.149999999999999" customHeight="1" x14ac:dyDescent="0.3">
      <c r="B9" s="40" t="s">
        <v>18</v>
      </c>
      <c r="C9" s="17"/>
      <c r="D9" s="17"/>
      <c r="E9" s="17"/>
      <c r="F9" s="17"/>
      <c r="G9" s="17"/>
      <c r="H9" s="41"/>
      <c r="I9" s="41"/>
      <c r="J9" s="20"/>
      <c r="O9" s="28" t="s">
        <v>37</v>
      </c>
      <c r="P9" s="28" t="s">
        <v>38</v>
      </c>
      <c r="Q9" s="29">
        <v>0.05</v>
      </c>
      <c r="R9" s="29">
        <v>0</v>
      </c>
      <c r="S9" s="29">
        <v>0</v>
      </c>
    </row>
    <row r="10" spans="2:19" ht="21" customHeight="1" thickBot="1" x14ac:dyDescent="0.35">
      <c r="B10" s="40"/>
      <c r="C10" s="17"/>
      <c r="D10" s="17"/>
      <c r="E10" s="17" t="s">
        <v>9</v>
      </c>
      <c r="F10" s="17"/>
      <c r="G10" s="36" t="s">
        <v>4</v>
      </c>
      <c r="H10" s="41" t="s">
        <v>5</v>
      </c>
      <c r="I10" s="43" t="s">
        <v>10</v>
      </c>
      <c r="J10" s="35" t="s">
        <v>16</v>
      </c>
      <c r="O10" s="28" t="s">
        <v>39</v>
      </c>
      <c r="P10" s="28" t="s">
        <v>40</v>
      </c>
      <c r="Q10" s="29">
        <v>0.05</v>
      </c>
      <c r="R10" s="29">
        <v>0</v>
      </c>
      <c r="S10" s="29">
        <v>0</v>
      </c>
    </row>
    <row r="11" spans="2:19" ht="15.5" thickTop="1" thickBot="1" x14ac:dyDescent="0.35">
      <c r="B11" s="17" t="s">
        <v>79</v>
      </c>
      <c r="C11" s="17"/>
      <c r="D11" s="17"/>
      <c r="E11" s="41">
        <v>33</v>
      </c>
      <c r="F11" s="17"/>
      <c r="G11" s="36" t="s">
        <v>4</v>
      </c>
      <c r="H11" s="32"/>
      <c r="I11" s="43" t="s">
        <v>10</v>
      </c>
      <c r="J11" s="86">
        <f>+E11*H11</f>
        <v>0</v>
      </c>
      <c r="O11" s="28" t="s">
        <v>41</v>
      </c>
      <c r="P11" s="28" t="s">
        <v>42</v>
      </c>
      <c r="Q11" s="29">
        <v>0.13</v>
      </c>
      <c r="R11" s="29">
        <v>0.08</v>
      </c>
      <c r="S11" s="29">
        <v>0.02</v>
      </c>
    </row>
    <row r="12" spans="2:19" ht="15.5" thickTop="1" thickBot="1" x14ac:dyDescent="0.35">
      <c r="B12" s="73" t="s">
        <v>64</v>
      </c>
      <c r="C12" s="17"/>
      <c r="D12" s="17"/>
      <c r="E12" s="41"/>
      <c r="F12" s="17"/>
      <c r="G12" s="36"/>
      <c r="H12" s="45"/>
      <c r="I12" s="50"/>
      <c r="J12" s="59">
        <f>+J11</f>
        <v>0</v>
      </c>
      <c r="O12" s="28" t="s">
        <v>43</v>
      </c>
      <c r="P12" s="28" t="s">
        <v>44</v>
      </c>
      <c r="Q12" s="29">
        <v>0.14000000000000001</v>
      </c>
      <c r="R12" s="29">
        <v>0</v>
      </c>
      <c r="S12" s="29">
        <v>0</v>
      </c>
    </row>
    <row r="13" spans="2:19" ht="16" customHeight="1" thickTop="1" x14ac:dyDescent="0.3">
      <c r="B13" s="39" t="s">
        <v>90</v>
      </c>
      <c r="E13" s="13"/>
      <c r="G13" s="4"/>
      <c r="H13" s="38"/>
      <c r="I13" s="19"/>
      <c r="J13" s="18"/>
      <c r="O13" s="28" t="s">
        <v>45</v>
      </c>
      <c r="P13" s="28" t="s">
        <v>46</v>
      </c>
      <c r="Q13" s="29">
        <v>0.05</v>
      </c>
      <c r="R13" s="29">
        <v>0.09</v>
      </c>
      <c r="S13" s="29">
        <v>3.3000000000000002E-2</v>
      </c>
    </row>
    <row r="14" spans="2:19" ht="7.5" customHeight="1" x14ac:dyDescent="0.3">
      <c r="B14" s="39"/>
      <c r="E14" s="39"/>
      <c r="F14" s="39"/>
      <c r="G14" s="4"/>
      <c r="H14" s="15"/>
      <c r="I14" s="14"/>
      <c r="J14" s="18"/>
      <c r="O14" s="28" t="s">
        <v>47</v>
      </c>
      <c r="P14" s="28" t="s">
        <v>48</v>
      </c>
      <c r="Q14" s="29">
        <v>0.05</v>
      </c>
      <c r="R14" s="29">
        <v>0</v>
      </c>
      <c r="S14" s="29">
        <v>0</v>
      </c>
    </row>
    <row r="15" spans="2:19" ht="20.5" customHeight="1" x14ac:dyDescent="0.3">
      <c r="B15" s="99" t="s">
        <v>62</v>
      </c>
      <c r="C15" s="99"/>
      <c r="D15" s="99"/>
      <c r="E15" s="99"/>
      <c r="F15" s="99"/>
      <c r="G15" s="99"/>
      <c r="H15" s="99"/>
      <c r="I15" s="99"/>
      <c r="J15" s="99"/>
      <c r="O15" s="28" t="s">
        <v>49</v>
      </c>
      <c r="P15" s="28" t="s">
        <v>50</v>
      </c>
      <c r="Q15" s="29">
        <v>0.05</v>
      </c>
      <c r="R15" s="29">
        <v>0</v>
      </c>
      <c r="S15" s="29">
        <v>0</v>
      </c>
    </row>
    <row r="16" spans="2:19" ht="14.5" x14ac:dyDescent="0.3">
      <c r="B16" s="37" t="s">
        <v>55</v>
      </c>
      <c r="E16" s="13"/>
      <c r="G16" s="4"/>
      <c r="H16" s="15"/>
      <c r="I16" s="14"/>
      <c r="J16" s="18"/>
      <c r="O16" s="28"/>
      <c r="P16" s="28"/>
      <c r="Q16" s="29"/>
      <c r="R16" s="29"/>
      <c r="S16" s="29"/>
    </row>
    <row r="17" spans="1:16" ht="19" customHeight="1" x14ac:dyDescent="0.3">
      <c r="B17" s="40" t="s">
        <v>15</v>
      </c>
      <c r="C17" s="17"/>
      <c r="D17" s="17"/>
      <c r="E17" s="41"/>
      <c r="F17" s="17"/>
      <c r="G17" s="36"/>
      <c r="H17" s="42"/>
      <c r="I17" s="43"/>
      <c r="J17" s="44"/>
    </row>
    <row r="18" spans="1:16" ht="14.5" thickBot="1" x14ac:dyDescent="0.35">
      <c r="B18" s="40"/>
      <c r="C18" s="17"/>
      <c r="D18" s="17"/>
      <c r="E18" s="44" t="s">
        <v>61</v>
      </c>
      <c r="F18" s="17"/>
      <c r="G18" s="36" t="s">
        <v>4</v>
      </c>
      <c r="H18" s="41" t="s">
        <v>5</v>
      </c>
      <c r="I18" s="43" t="s">
        <v>10</v>
      </c>
      <c r="J18" s="35" t="s">
        <v>16</v>
      </c>
    </row>
    <row r="19" spans="1:16" ht="15" thickTop="1" thickBot="1" x14ac:dyDescent="0.35">
      <c r="B19" s="17" t="s">
        <v>81</v>
      </c>
      <c r="C19" s="17"/>
      <c r="D19" s="17"/>
      <c r="E19" s="41">
        <v>66.37</v>
      </c>
      <c r="F19" s="17"/>
      <c r="G19" s="36" t="s">
        <v>4</v>
      </c>
      <c r="H19" s="32"/>
      <c r="I19" s="43" t="s">
        <v>10</v>
      </c>
      <c r="J19" s="87">
        <f>+E19*H19</f>
        <v>0</v>
      </c>
      <c r="O19" s="17" t="s">
        <v>80</v>
      </c>
    </row>
    <row r="20" spans="1:16" ht="15" thickTop="1" thickBot="1" x14ac:dyDescent="0.35">
      <c r="B20" s="17" t="s">
        <v>82</v>
      </c>
      <c r="C20" s="17"/>
      <c r="D20" s="17"/>
      <c r="E20" s="41">
        <v>151.38999999999999</v>
      </c>
      <c r="F20" s="17"/>
      <c r="G20" s="36" t="s">
        <v>4</v>
      </c>
      <c r="H20" s="32"/>
      <c r="I20" s="43" t="s">
        <v>10</v>
      </c>
      <c r="J20" s="86">
        <f>+E20*H20</f>
        <v>0</v>
      </c>
      <c r="O20" s="17" t="s">
        <v>11</v>
      </c>
      <c r="P20" s="85">
        <f>25.2+13.9</f>
        <v>39.1</v>
      </c>
    </row>
    <row r="21" spans="1:16" ht="15" thickTop="1" thickBot="1" x14ac:dyDescent="0.35">
      <c r="B21" s="40"/>
      <c r="C21" s="17"/>
      <c r="D21" s="17"/>
      <c r="E21" s="41"/>
      <c r="F21" s="17"/>
      <c r="G21" s="36"/>
      <c r="H21" s="45" t="s">
        <v>57</v>
      </c>
      <c r="I21" s="45"/>
      <c r="J21" s="59">
        <f>+J19+J20</f>
        <v>0</v>
      </c>
      <c r="O21" s="17" t="s">
        <v>12</v>
      </c>
      <c r="P21" s="85">
        <f>50.4+30.9</f>
        <v>81.3</v>
      </c>
    </row>
    <row r="22" spans="1:16" ht="9" customHeight="1" thickTop="1" x14ac:dyDescent="0.3">
      <c r="B22" s="47"/>
      <c r="C22" s="17"/>
      <c r="D22" s="17"/>
      <c r="E22" s="41"/>
      <c r="F22" s="17"/>
      <c r="G22" s="36"/>
      <c r="H22" s="48"/>
      <c r="I22" s="43"/>
      <c r="J22" s="49"/>
    </row>
    <row r="23" spans="1:16" x14ac:dyDescent="0.3">
      <c r="B23" s="40" t="s">
        <v>13</v>
      </c>
      <c r="C23" s="17"/>
      <c r="D23" s="17"/>
      <c r="E23" s="41"/>
      <c r="F23" s="17"/>
      <c r="G23" s="36"/>
      <c r="H23" s="42"/>
      <c r="I23" s="43"/>
      <c r="J23" s="44"/>
    </row>
    <row r="24" spans="1:16" ht="14.5" thickBot="1" x14ac:dyDescent="0.35">
      <c r="B24" s="40"/>
      <c r="C24" s="17"/>
      <c r="D24" s="17"/>
      <c r="E24" s="44" t="s">
        <v>61</v>
      </c>
      <c r="F24" s="17"/>
      <c r="G24" s="36" t="s">
        <v>4</v>
      </c>
      <c r="H24" s="41" t="s">
        <v>5</v>
      </c>
      <c r="I24" s="43" t="s">
        <v>10</v>
      </c>
      <c r="J24" s="35" t="s">
        <v>16</v>
      </c>
    </row>
    <row r="25" spans="1:16" ht="15" thickTop="1" thickBot="1" x14ac:dyDescent="0.35">
      <c r="B25" s="17" t="s">
        <v>83</v>
      </c>
      <c r="C25" s="17"/>
      <c r="D25" s="17"/>
      <c r="E25" s="41">
        <v>45.09</v>
      </c>
      <c r="F25" s="17"/>
      <c r="G25" s="36" t="s">
        <v>4</v>
      </c>
      <c r="H25" s="32"/>
      <c r="I25" s="43" t="s">
        <v>10</v>
      </c>
      <c r="J25" s="87">
        <f>+E25*H25</f>
        <v>0</v>
      </c>
    </row>
    <row r="26" spans="1:16" ht="15" thickTop="1" thickBot="1" x14ac:dyDescent="0.35">
      <c r="B26" s="17" t="s">
        <v>84</v>
      </c>
      <c r="C26" s="17"/>
      <c r="D26" s="17"/>
      <c r="E26" s="41">
        <v>121.74</v>
      </c>
      <c r="F26" s="17"/>
      <c r="G26" s="36" t="s">
        <v>4</v>
      </c>
      <c r="H26" s="32"/>
      <c r="I26" s="43" t="s">
        <v>10</v>
      </c>
      <c r="J26" s="86">
        <f>+E26*H26</f>
        <v>0</v>
      </c>
      <c r="K26" s="93"/>
    </row>
    <row r="27" spans="1:16" ht="15" thickTop="1" thickBot="1" x14ac:dyDescent="0.35">
      <c r="A27" s="92"/>
      <c r="B27" s="40"/>
      <c r="C27" s="17"/>
      <c r="D27" s="17"/>
      <c r="E27" s="41"/>
      <c r="F27" s="17"/>
      <c r="G27" s="36"/>
      <c r="H27" s="45" t="s">
        <v>58</v>
      </c>
      <c r="I27" s="50"/>
      <c r="J27" s="59">
        <f>+J25+J26</f>
        <v>0</v>
      </c>
      <c r="K27" s="93"/>
    </row>
    <row r="28" spans="1:16" ht="14.5" thickTop="1" x14ac:dyDescent="0.3">
      <c r="A28" s="92"/>
      <c r="B28" s="51"/>
      <c r="C28" s="17"/>
      <c r="D28" s="17"/>
      <c r="E28" s="41"/>
      <c r="F28" s="17"/>
      <c r="G28" s="36"/>
      <c r="H28" s="45"/>
      <c r="I28" s="50"/>
      <c r="J28" s="46"/>
      <c r="K28" s="93"/>
    </row>
    <row r="29" spans="1:16" ht="14.5" thickBot="1" x14ac:dyDescent="0.35">
      <c r="A29" s="92"/>
      <c r="B29" s="73" t="s">
        <v>65</v>
      </c>
      <c r="C29" s="17"/>
      <c r="D29" s="17"/>
      <c r="E29" s="41"/>
      <c r="F29" s="17"/>
      <c r="G29" s="36"/>
      <c r="H29" s="45"/>
      <c r="I29" s="50"/>
      <c r="J29" s="59">
        <f>+J21+J27</f>
        <v>0</v>
      </c>
      <c r="K29" s="93"/>
    </row>
    <row r="30" spans="1:16" ht="14.5" thickTop="1" x14ac:dyDescent="0.3">
      <c r="A30" s="92"/>
      <c r="B30" s="39" t="s">
        <v>90</v>
      </c>
      <c r="C30" s="17"/>
      <c r="D30" s="17"/>
      <c r="E30" s="41"/>
      <c r="F30" s="17"/>
      <c r="G30" s="36"/>
      <c r="H30" s="45"/>
      <c r="I30" s="50"/>
      <c r="J30" s="49"/>
      <c r="K30" s="93"/>
    </row>
    <row r="31" spans="1:16" ht="6.65" customHeight="1" x14ac:dyDescent="0.3">
      <c r="A31" s="92"/>
      <c r="B31" s="12"/>
      <c r="E31" s="13"/>
      <c r="G31" s="4"/>
      <c r="H31" s="15"/>
      <c r="I31" s="19"/>
      <c r="J31" s="18"/>
      <c r="K31" s="93"/>
    </row>
    <row r="32" spans="1:16" ht="20.149999999999999" customHeight="1" x14ac:dyDescent="0.3">
      <c r="A32" s="92"/>
      <c r="B32" s="104" t="s">
        <v>63</v>
      </c>
      <c r="C32" s="104"/>
      <c r="D32" s="104"/>
      <c r="E32" s="104"/>
      <c r="F32" s="104"/>
      <c r="G32" s="104"/>
      <c r="H32" s="104"/>
      <c r="I32" s="104"/>
      <c r="J32" s="104"/>
      <c r="K32" s="93"/>
    </row>
    <row r="33" spans="1:11" x14ac:dyDescent="0.3">
      <c r="A33" s="92"/>
      <c r="B33" s="37" t="s">
        <v>55</v>
      </c>
      <c r="C33" s="17"/>
      <c r="D33" s="17"/>
      <c r="E33" s="41"/>
      <c r="F33" s="17"/>
      <c r="G33" s="36"/>
      <c r="H33" s="48"/>
      <c r="I33" s="50"/>
      <c r="J33" s="49"/>
      <c r="K33" s="93"/>
    </row>
    <row r="34" spans="1:11" ht="21.65" customHeight="1" x14ac:dyDescent="0.3">
      <c r="A34" s="92"/>
      <c r="B34" s="60" t="s">
        <v>17</v>
      </c>
      <c r="C34" s="61"/>
      <c r="D34" s="61"/>
      <c r="E34" s="61"/>
      <c r="F34" s="61"/>
      <c r="G34" s="61"/>
      <c r="H34" s="61"/>
      <c r="I34" s="61"/>
      <c r="J34" s="61"/>
      <c r="K34" s="93"/>
    </row>
    <row r="35" spans="1:11" ht="14.5" thickBot="1" x14ac:dyDescent="0.35">
      <c r="A35" s="92"/>
      <c r="B35" s="60"/>
      <c r="C35" s="61"/>
      <c r="D35" s="61"/>
      <c r="E35" s="44" t="s">
        <v>61</v>
      </c>
      <c r="F35" s="61"/>
      <c r="G35" s="62" t="s">
        <v>4</v>
      </c>
      <c r="H35" s="63" t="s">
        <v>5</v>
      </c>
      <c r="I35" s="64" t="s">
        <v>10</v>
      </c>
      <c r="J35" s="65" t="s">
        <v>16</v>
      </c>
      <c r="K35" s="93"/>
    </row>
    <row r="36" spans="1:11" ht="15" thickTop="1" thickBot="1" x14ac:dyDescent="0.35">
      <c r="A36" s="92"/>
      <c r="B36" s="61" t="s">
        <v>85</v>
      </c>
      <c r="C36" s="61"/>
      <c r="D36" s="61"/>
      <c r="E36" s="66">
        <v>28.25</v>
      </c>
      <c r="F36" s="61"/>
      <c r="G36" s="62" t="s">
        <v>4</v>
      </c>
      <c r="H36" s="32"/>
      <c r="I36" s="64" t="s">
        <v>10</v>
      </c>
      <c r="J36" s="87">
        <f>+E36*H36</f>
        <v>0</v>
      </c>
      <c r="K36" s="93"/>
    </row>
    <row r="37" spans="1:11" ht="15" thickTop="1" thickBot="1" x14ac:dyDescent="0.35">
      <c r="A37" s="92"/>
      <c r="B37" s="61" t="s">
        <v>86</v>
      </c>
      <c r="C37" s="61"/>
      <c r="D37" s="61"/>
      <c r="E37" s="66">
        <v>13.33</v>
      </c>
      <c r="F37" s="61"/>
      <c r="G37" s="62" t="s">
        <v>4</v>
      </c>
      <c r="H37" s="32"/>
      <c r="I37" s="67" t="s">
        <v>10</v>
      </c>
      <c r="J37" s="87">
        <f>+E37*H37</f>
        <v>0</v>
      </c>
      <c r="K37" s="21"/>
    </row>
    <row r="38" spans="1:11" ht="15" thickTop="1" thickBot="1" x14ac:dyDescent="0.35">
      <c r="A38" s="21"/>
      <c r="B38" s="61" t="s">
        <v>87</v>
      </c>
      <c r="C38" s="61"/>
      <c r="D38" s="61"/>
      <c r="E38" s="66">
        <v>10</v>
      </c>
      <c r="F38" s="61"/>
      <c r="G38" s="62" t="s">
        <v>4</v>
      </c>
      <c r="H38" s="32"/>
      <c r="I38" s="67" t="s">
        <v>10</v>
      </c>
      <c r="J38" s="86">
        <f>+E38*H38</f>
        <v>0</v>
      </c>
    </row>
    <row r="39" spans="1:11" ht="16" customHeight="1" thickTop="1" x14ac:dyDescent="0.3">
      <c r="B39" s="61"/>
      <c r="C39" s="61"/>
      <c r="D39" s="61"/>
      <c r="E39" s="68"/>
      <c r="F39" s="61"/>
      <c r="G39" s="62"/>
      <c r="H39" s="45"/>
      <c r="I39" s="69"/>
      <c r="J39" s="70"/>
    </row>
    <row r="40" spans="1:11" ht="14.5" thickBot="1" x14ac:dyDescent="0.35">
      <c r="B40" s="73" t="s">
        <v>66</v>
      </c>
      <c r="C40" s="17"/>
      <c r="D40" s="17"/>
      <c r="E40" s="41"/>
      <c r="F40" s="17"/>
      <c r="G40" s="36"/>
      <c r="H40" s="45"/>
      <c r="I40" s="50"/>
      <c r="J40" s="59">
        <f>+J36+J37+J38</f>
        <v>0</v>
      </c>
    </row>
    <row r="41" spans="1:11" ht="14.5" thickTop="1" x14ac:dyDescent="0.3">
      <c r="B41" s="39" t="s">
        <v>90</v>
      </c>
      <c r="C41" s="17"/>
      <c r="D41" s="17"/>
      <c r="E41" s="41"/>
      <c r="F41" s="17"/>
      <c r="G41" s="36"/>
      <c r="H41" s="45"/>
      <c r="I41" s="50"/>
      <c r="J41" s="49"/>
    </row>
    <row r="42" spans="1:11" ht="7" customHeight="1" x14ac:dyDescent="0.3">
      <c r="B42" s="71"/>
      <c r="C42" s="61"/>
      <c r="D42" s="61"/>
      <c r="E42" s="61"/>
      <c r="F42" s="61"/>
      <c r="G42" s="61"/>
      <c r="H42" s="72"/>
      <c r="I42" s="63"/>
      <c r="J42" s="65"/>
    </row>
    <row r="43" spans="1:11" ht="21.65" customHeight="1" x14ac:dyDescent="0.3">
      <c r="B43" s="102" t="s">
        <v>67</v>
      </c>
      <c r="C43" s="102"/>
      <c r="D43" s="102"/>
      <c r="E43" s="102"/>
      <c r="F43" s="102"/>
      <c r="G43" s="102"/>
      <c r="H43" s="102"/>
      <c r="I43" s="102"/>
      <c r="J43" s="102"/>
    </row>
    <row r="44" spans="1:11" x14ac:dyDescent="0.3">
      <c r="B44" s="37" t="s">
        <v>60</v>
      </c>
      <c r="C44" s="21"/>
      <c r="D44" s="21"/>
      <c r="E44" s="21"/>
      <c r="F44" s="21"/>
      <c r="G44" s="21"/>
      <c r="H44" s="22"/>
      <c r="I44" s="23"/>
      <c r="J44" s="24"/>
    </row>
    <row r="45" spans="1:11" x14ac:dyDescent="0.3">
      <c r="H45" s="13"/>
      <c r="I45" s="13"/>
    </row>
    <row r="46" spans="1:11" x14ac:dyDescent="0.3">
      <c r="B46" s="17"/>
      <c r="C46" s="35" t="s">
        <v>6</v>
      </c>
      <c r="D46" s="52" t="s">
        <v>7</v>
      </c>
      <c r="E46" s="17" t="s">
        <v>78</v>
      </c>
      <c r="F46" s="17"/>
      <c r="G46" s="36" t="s">
        <v>4</v>
      </c>
      <c r="H46" s="41" t="s">
        <v>5</v>
      </c>
      <c r="I46" s="53" t="s">
        <v>10</v>
      </c>
      <c r="J46" s="35" t="s">
        <v>20</v>
      </c>
    </row>
    <row r="47" spans="1:11" ht="14.5" thickBot="1" x14ac:dyDescent="0.35">
      <c r="B47" s="17"/>
      <c r="C47" s="17"/>
      <c r="D47" s="17"/>
      <c r="E47" s="17"/>
      <c r="F47" s="17"/>
      <c r="G47" s="36"/>
      <c r="H47" s="41"/>
      <c r="I47" s="41"/>
      <c r="J47" s="17"/>
    </row>
    <row r="48" spans="1:11" ht="15" thickTop="1" thickBot="1" x14ac:dyDescent="0.35">
      <c r="B48" s="17" t="s">
        <v>0</v>
      </c>
      <c r="C48" s="90"/>
      <c r="D48" s="52" t="s">
        <v>7</v>
      </c>
      <c r="E48" s="88">
        <f>+C48/12</f>
        <v>0</v>
      </c>
      <c r="F48" s="17"/>
      <c r="G48" s="36" t="s">
        <v>4</v>
      </c>
      <c r="H48" s="32"/>
      <c r="I48" s="53" t="s">
        <v>10</v>
      </c>
      <c r="J48" s="87">
        <f>+E48*H48</f>
        <v>0</v>
      </c>
      <c r="K48" s="3"/>
    </row>
    <row r="49" spans="2:10" ht="15" thickTop="1" thickBot="1" x14ac:dyDescent="0.35">
      <c r="B49" s="17" t="s">
        <v>1</v>
      </c>
      <c r="C49" s="90"/>
      <c r="D49" s="52" t="s">
        <v>7</v>
      </c>
      <c r="E49" s="88">
        <f>+C49/12</f>
        <v>0</v>
      </c>
      <c r="F49" s="17"/>
      <c r="G49" s="36" t="s">
        <v>4</v>
      </c>
      <c r="H49" s="32"/>
      <c r="I49" s="53" t="s">
        <v>10</v>
      </c>
      <c r="J49" s="87">
        <f>+E49*H49</f>
        <v>0</v>
      </c>
    </row>
    <row r="50" spans="2:10" ht="15" thickTop="1" thickBot="1" x14ac:dyDescent="0.35">
      <c r="B50" s="17" t="s">
        <v>2</v>
      </c>
      <c r="C50" s="90"/>
      <c r="D50" s="52" t="s">
        <v>7</v>
      </c>
      <c r="E50" s="88">
        <f>+C50/12</f>
        <v>0</v>
      </c>
      <c r="F50" s="17"/>
      <c r="G50" s="36" t="s">
        <v>4</v>
      </c>
      <c r="H50" s="32"/>
      <c r="I50" s="53" t="s">
        <v>10</v>
      </c>
      <c r="J50" s="86">
        <f>+E50*H50</f>
        <v>0</v>
      </c>
    </row>
    <row r="51" spans="2:10" ht="15" thickTop="1" thickBot="1" x14ac:dyDescent="0.35">
      <c r="B51" s="17"/>
      <c r="C51" s="17"/>
      <c r="D51" s="17"/>
      <c r="E51" s="17"/>
      <c r="F51" s="17"/>
      <c r="G51" s="44" t="s">
        <v>8</v>
      </c>
      <c r="H51" s="54"/>
      <c r="I51" s="54"/>
      <c r="J51" s="59">
        <f>+J48+J49+J50</f>
        <v>0</v>
      </c>
    </row>
    <row r="52" spans="2:10" ht="14.5" thickTop="1" x14ac:dyDescent="0.3">
      <c r="B52" s="17"/>
      <c r="C52" s="17"/>
      <c r="D52" s="17"/>
      <c r="E52" s="17"/>
      <c r="F52" s="17"/>
      <c r="G52" s="17"/>
      <c r="H52" s="54"/>
      <c r="I52" s="54"/>
      <c r="J52" s="20"/>
    </row>
    <row r="53" spans="2:10" x14ac:dyDescent="0.3">
      <c r="B53" s="17" t="s">
        <v>19</v>
      </c>
      <c r="C53" s="17"/>
      <c r="D53" s="17"/>
      <c r="E53" s="17"/>
      <c r="F53" s="17"/>
      <c r="G53" s="17" t="s">
        <v>14</v>
      </c>
      <c r="H53" s="54"/>
      <c r="I53" s="54"/>
      <c r="J53" s="86">
        <f>+J51*0.15</f>
        <v>0</v>
      </c>
    </row>
    <row r="54" spans="2:10" ht="16.5" customHeight="1" thickBot="1" x14ac:dyDescent="0.35">
      <c r="B54" s="40" t="s">
        <v>68</v>
      </c>
      <c r="C54" s="17"/>
      <c r="D54" s="17"/>
      <c r="E54" s="55"/>
      <c r="F54" s="17"/>
      <c r="G54" s="17"/>
      <c r="H54" s="56"/>
      <c r="I54" s="50"/>
      <c r="J54" s="89">
        <f>+J51+J53</f>
        <v>0</v>
      </c>
    </row>
    <row r="55" spans="2:10" ht="16.5" customHeight="1" thickTop="1" x14ac:dyDescent="0.3">
      <c r="B55" s="39" t="s">
        <v>69</v>
      </c>
      <c r="C55" s="17"/>
      <c r="D55" s="17"/>
      <c r="E55" s="55"/>
      <c r="F55" s="17"/>
      <c r="G55" s="17"/>
      <c r="H55" s="56"/>
      <c r="I55" s="50"/>
      <c r="J55" s="49"/>
    </row>
    <row r="56" spans="2:10" ht="10.5" customHeight="1" x14ac:dyDescent="0.3">
      <c r="B56" s="39"/>
      <c r="E56" s="16"/>
      <c r="H56" s="11"/>
      <c r="I56" s="19"/>
      <c r="J56" s="18"/>
    </row>
    <row r="57" spans="2:10" ht="21.65" customHeight="1" x14ac:dyDescent="0.3">
      <c r="B57" s="103" t="s">
        <v>59</v>
      </c>
      <c r="C57" s="103"/>
      <c r="D57" s="103"/>
      <c r="E57" s="103"/>
      <c r="F57" s="103"/>
      <c r="G57" s="103"/>
      <c r="H57" s="103"/>
      <c r="I57" s="103"/>
      <c r="J57" s="103"/>
    </row>
    <row r="58" spans="2:10" x14ac:dyDescent="0.3">
      <c r="B58" s="57"/>
      <c r="C58" s="17"/>
      <c r="D58" s="17"/>
      <c r="E58" s="17"/>
      <c r="F58" s="17"/>
      <c r="G58" s="17"/>
      <c r="H58" s="56"/>
      <c r="I58" s="56"/>
      <c r="J58" s="17"/>
    </row>
    <row r="59" spans="2:10" s="17" customFormat="1" ht="12.5" x14ac:dyDescent="0.25">
      <c r="B59" s="40" t="s">
        <v>3</v>
      </c>
      <c r="C59" s="37"/>
      <c r="D59" s="37"/>
      <c r="E59" s="37"/>
      <c r="F59" s="37"/>
      <c r="G59" s="37"/>
      <c r="H59" s="74"/>
      <c r="I59" s="75"/>
      <c r="J59" s="75"/>
    </row>
    <row r="60" spans="2:10" s="17" customFormat="1" ht="12.5" x14ac:dyDescent="0.25">
      <c r="B60" s="51" t="s">
        <v>64</v>
      </c>
      <c r="I60" s="36"/>
      <c r="J60" s="76">
        <f>+J12</f>
        <v>0</v>
      </c>
    </row>
    <row r="61" spans="2:10" s="17" customFormat="1" ht="12.5" x14ac:dyDescent="0.25">
      <c r="B61" s="51" t="s">
        <v>65</v>
      </c>
      <c r="I61" s="36"/>
      <c r="J61" s="76">
        <f>+J29</f>
        <v>0</v>
      </c>
    </row>
    <row r="62" spans="2:10" s="17" customFormat="1" ht="12.5" x14ac:dyDescent="0.25">
      <c r="B62" s="51" t="s">
        <v>66</v>
      </c>
      <c r="H62" s="56"/>
      <c r="I62" s="58"/>
      <c r="J62" s="76">
        <f>+J40</f>
        <v>0</v>
      </c>
    </row>
    <row r="63" spans="2:10" s="17" customFormat="1" ht="12.5" x14ac:dyDescent="0.25">
      <c r="B63" s="17" t="s">
        <v>68</v>
      </c>
      <c r="H63" s="56"/>
      <c r="I63" s="58"/>
      <c r="J63" s="76">
        <f>+J54</f>
        <v>0</v>
      </c>
    </row>
    <row r="64" spans="2:10" s="17" customFormat="1" ht="13" thickBot="1" x14ac:dyDescent="0.3">
      <c r="B64" s="40" t="s">
        <v>70</v>
      </c>
      <c r="D64" s="40"/>
      <c r="E64" s="40"/>
      <c r="H64" s="78"/>
      <c r="I64" s="77"/>
      <c r="J64" s="79">
        <f>SUM(J60:J63)</f>
        <v>0</v>
      </c>
    </row>
    <row r="65" spans="2:10" s="17" customFormat="1" ht="12.5" x14ac:dyDescent="0.25">
      <c r="B65" s="37"/>
      <c r="C65" s="37"/>
      <c r="D65" s="37"/>
      <c r="E65" s="37"/>
      <c r="F65" s="80"/>
      <c r="G65" s="37"/>
      <c r="H65" s="37"/>
      <c r="I65" s="37"/>
      <c r="J65" s="37"/>
    </row>
    <row r="66" spans="2:10" s="17" customFormat="1" ht="12.5" x14ac:dyDescent="0.25">
      <c r="B66" s="40" t="s">
        <v>71</v>
      </c>
      <c r="C66" s="37"/>
      <c r="D66" s="37"/>
      <c r="E66" s="37"/>
      <c r="F66" s="80"/>
      <c r="G66" s="37"/>
      <c r="H66" s="37"/>
      <c r="I66" s="81"/>
      <c r="J66" s="37"/>
    </row>
    <row r="67" spans="2:10" s="17" customFormat="1" ht="12.5" x14ac:dyDescent="0.25">
      <c r="B67" s="82" t="s">
        <v>72</v>
      </c>
      <c r="C67" s="37"/>
      <c r="D67" s="37"/>
      <c r="E67" s="37"/>
      <c r="F67" s="80"/>
      <c r="G67" s="37"/>
      <c r="H67" s="37"/>
      <c r="I67" s="81"/>
      <c r="J67" s="37"/>
    </row>
    <row r="68" spans="2:10" s="17" customFormat="1" ht="12.5" x14ac:dyDescent="0.25">
      <c r="B68" s="17" t="s">
        <v>73</v>
      </c>
      <c r="C68" s="37"/>
      <c r="D68" s="83">
        <f>VLOOKUP($J$5,$O$4:$S$15,5,FALSE)</f>
        <v>0.02</v>
      </c>
      <c r="E68" s="37"/>
      <c r="F68" s="80"/>
      <c r="G68" s="37"/>
      <c r="H68" s="37"/>
      <c r="J68" s="81">
        <f>((J54)+(IF(J21&gt;0,(J21-(H19*P20)-(H20*P21)),0))+J27)*D68</f>
        <v>0</v>
      </c>
    </row>
    <row r="69" spans="2:10" s="17" customFormat="1" ht="12.5" x14ac:dyDescent="0.25">
      <c r="B69" s="17" t="s">
        <v>74</v>
      </c>
      <c r="C69" s="37"/>
      <c r="D69" s="83">
        <f>VLOOKUP($J$5,$O$4:$S$15,4,FALSE)</f>
        <v>0.08</v>
      </c>
      <c r="E69" s="37"/>
      <c r="F69" s="80"/>
      <c r="G69" s="37"/>
      <c r="H69" s="37"/>
      <c r="J69" s="81">
        <f>(J64-J53-((J21-(H19*P20)-(H20*P21)+J27)*0.2))*D69</f>
        <v>0</v>
      </c>
    </row>
    <row r="70" spans="2:10" s="17" customFormat="1" ht="12.5" x14ac:dyDescent="0.25">
      <c r="B70" s="17" t="s">
        <v>75</v>
      </c>
      <c r="C70" s="37"/>
      <c r="D70" s="83">
        <f>VLOOKUP($J$5,$O$4:$S$15,3,FALSE)</f>
        <v>0.13</v>
      </c>
      <c r="E70" s="37"/>
      <c r="F70" s="80"/>
      <c r="G70" s="37"/>
      <c r="H70" s="37"/>
      <c r="J70" s="81">
        <f>(J68+J53+((J21-(H19*P20)-(H20*P21)+J27)*0.2))*D70</f>
        <v>0</v>
      </c>
    </row>
    <row r="71" spans="2:10" s="17" customFormat="1" ht="12.5" x14ac:dyDescent="0.25">
      <c r="B71" s="37"/>
      <c r="C71" s="37"/>
      <c r="D71" s="37"/>
      <c r="E71" s="37"/>
      <c r="F71" s="80"/>
      <c r="G71" s="37"/>
      <c r="H71" s="37"/>
      <c r="J71" s="37"/>
    </row>
    <row r="72" spans="2:10" s="17" customFormat="1" ht="13" thickBot="1" x14ac:dyDescent="0.3">
      <c r="B72" s="40" t="s">
        <v>76</v>
      </c>
      <c r="C72" s="37"/>
      <c r="D72" s="37"/>
      <c r="E72" s="37"/>
      <c r="F72" s="80"/>
      <c r="G72" s="37"/>
      <c r="H72" s="37"/>
      <c r="J72" s="91">
        <f>J64+J68+J69+J70</f>
        <v>0</v>
      </c>
    </row>
    <row r="73" spans="2:10" s="17" customFormat="1" ht="13" thickTop="1" x14ac:dyDescent="0.25">
      <c r="J73" s="84"/>
    </row>
    <row r="74" spans="2:10" s="17" customFormat="1" ht="13" x14ac:dyDescent="0.3">
      <c r="B74" s="105" t="s">
        <v>88</v>
      </c>
      <c r="C74" s="106"/>
      <c r="D74" s="106"/>
      <c r="E74" s="106"/>
      <c r="F74" s="106"/>
      <c r="G74" s="106"/>
      <c r="H74" s="106"/>
      <c r="I74" s="106"/>
    </row>
    <row r="75" spans="2:10" x14ac:dyDescent="0.3">
      <c r="B75" s="100" t="s">
        <v>77</v>
      </c>
      <c r="C75" s="101"/>
      <c r="D75" s="101"/>
      <c r="E75" s="101"/>
      <c r="F75" s="101"/>
      <c r="G75" s="101"/>
      <c r="H75" s="101"/>
      <c r="I75" s="101"/>
    </row>
    <row r="76" spans="2:10" x14ac:dyDescent="0.3">
      <c r="B76" s="100" t="s">
        <v>89</v>
      </c>
      <c r="C76" s="101"/>
      <c r="D76" s="101"/>
      <c r="E76" s="101"/>
      <c r="F76" s="101"/>
      <c r="G76" s="101"/>
      <c r="H76" s="101"/>
      <c r="I76" s="101"/>
    </row>
    <row r="97" spans="2:10" x14ac:dyDescent="0.3">
      <c r="B97" s="9"/>
      <c r="E97" s="5"/>
      <c r="G97" s="4"/>
      <c r="H97" s="7"/>
      <c r="I97" s="6"/>
      <c r="J97" s="8"/>
    </row>
  </sheetData>
  <sheetProtection algorithmName="SHA-512" hashValue="3FBgrwzQkDToPCnrdApYOqY5lH9aIo0X78gYiFXGRzwpTD4wAKsAbvcR3VAjnvCj3Q/Vx33aae4ms8ynTlZP7w==" saltValue="6vmkJiNV+Z9pbH2+qhB1Og==" spinCount="100000" sheet="1" selectLockedCells="1"/>
  <mergeCells count="12">
    <mergeCell ref="B75:I75"/>
    <mergeCell ref="B76:I76"/>
    <mergeCell ref="B43:J43"/>
    <mergeCell ref="B57:J57"/>
    <mergeCell ref="B32:J32"/>
    <mergeCell ref="B74:I74"/>
    <mergeCell ref="A27:A37"/>
    <mergeCell ref="K26:K36"/>
    <mergeCell ref="B2:H2"/>
    <mergeCell ref="D5:F5"/>
    <mergeCell ref="B7:J7"/>
    <mergeCell ref="B15:J15"/>
  </mergeCells>
  <phoneticPr fontId="5" type="noConversion"/>
  <dataValidations count="1">
    <dataValidation type="list" allowBlank="1" showInputMessage="1" showErrorMessage="1" sqref="J5" xr:uid="{E99C692D-5EF5-4FDA-B3D5-BC15D812CA8B}">
      <formula1>"Select, AB, BC, MB, NB, NL, NS, ON, PE, QC, SK, NWT, YK"</formula1>
    </dataValidation>
  </dataValidations>
  <pageMargins left="0.39" right="0.28000000000000003" top="0.75" bottom="0.5" header="0.5" footer="0.5"/>
  <pageSetup paperSize="9" scale="71" orientation="portrait" horizontalDpi="96" verticalDpi="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Builders Benefits Worksheet</vt:lpstr>
      <vt:lpstr>'Builders Benefits Worksheet'!Print_Area</vt:lpstr>
    </vt:vector>
  </TitlesOfParts>
  <Company>Intel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Taylor Smith</dc:creator>
  <cp:lastModifiedBy>Mohsin Abbas</cp:lastModifiedBy>
  <cp:lastPrinted>2022-06-24T18:24:41Z</cp:lastPrinted>
  <dcterms:created xsi:type="dcterms:W3CDTF">2006-04-25T20:30:55Z</dcterms:created>
  <dcterms:modified xsi:type="dcterms:W3CDTF">2025-05-01T16:40:42Z</dcterms:modified>
</cp:coreProperties>
</file>